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calcChain.xml><?xml version="1.0" encoding="utf-8"?>
<calcChain xmlns="http://schemas.openxmlformats.org/spreadsheetml/2006/main">
  <c r="D59" i="1"/>
  <c r="D61" s="1"/>
  <c r="C51"/>
  <c r="C49"/>
  <c r="C44"/>
  <c r="C46" s="1"/>
  <c r="D38"/>
  <c r="C38"/>
  <c r="C37"/>
  <c r="D37" s="1"/>
  <c r="D36"/>
  <c r="C21"/>
  <c r="D21" s="1"/>
  <c r="J5"/>
  <c r="K2"/>
  <c r="J32"/>
  <c r="J25"/>
  <c r="J26" s="1"/>
  <c r="J21"/>
  <c r="J16"/>
  <c r="C8"/>
  <c r="D10" s="1"/>
  <c r="D11" s="1"/>
  <c r="D52" l="1"/>
  <c r="D39"/>
  <c r="D25"/>
  <c r="D55" l="1"/>
</calcChain>
</file>

<file path=xl/sharedStrings.xml><?xml version="1.0" encoding="utf-8"?>
<sst xmlns="http://schemas.openxmlformats.org/spreadsheetml/2006/main" count="66" uniqueCount="56">
  <si>
    <t>Boot Booty</t>
  </si>
  <si>
    <t>Statement of Comprehensive Income for the year ended 31 December 2019</t>
  </si>
  <si>
    <t xml:space="preserve">Dr in £ </t>
  </si>
  <si>
    <t xml:space="preserve">CR in £ </t>
  </si>
  <si>
    <t>Sales</t>
  </si>
  <si>
    <t>Less: Cost of Sales</t>
  </si>
  <si>
    <t>Opening Stock (or inventory)</t>
  </si>
  <si>
    <t>Add: Purchases</t>
  </si>
  <si>
    <t>Les: Closing Stock (or inventory)</t>
  </si>
  <si>
    <t>Less: Expenses</t>
  </si>
  <si>
    <t>Salaries and Wages</t>
  </si>
  <si>
    <t>Heating and Lighting</t>
  </si>
  <si>
    <t>Rent &amp; Rates</t>
  </si>
  <si>
    <t>Insurance</t>
  </si>
  <si>
    <t>Advertising and PR</t>
  </si>
  <si>
    <t>Interest paid on company loan</t>
  </si>
  <si>
    <t>Depreciation of fixtures and fittings</t>
  </si>
  <si>
    <t>Depreciation of store equipment</t>
  </si>
  <si>
    <t>Net Profit for the year</t>
  </si>
  <si>
    <t>Statement of Financial Position as at 31 December 2019</t>
  </si>
  <si>
    <t>Fixed Assets (or non-Current Assets)</t>
  </si>
  <si>
    <t xml:space="preserve"> Cost </t>
  </si>
  <si>
    <t xml:space="preserve"> Accumulated Depreciation] </t>
  </si>
  <si>
    <t xml:space="preserve"> Net Book Value </t>
  </si>
  <si>
    <t>Premises</t>
  </si>
  <si>
    <t>Store Fixtures and Fittings</t>
  </si>
  <si>
    <t>Store Equipment</t>
  </si>
  <si>
    <t>Current Assets</t>
  </si>
  <si>
    <t>Stock (or Inventory)</t>
  </si>
  <si>
    <t>Debtors (or Receivables)</t>
  </si>
  <si>
    <t>Prepayments</t>
  </si>
  <si>
    <t>Cash in Hand</t>
  </si>
  <si>
    <t>Less: Current Liabilities</t>
  </si>
  <si>
    <t>Creditors (or Payables)</t>
  </si>
  <si>
    <t>Accruals</t>
  </si>
  <si>
    <t>Bank Overdraft</t>
  </si>
  <si>
    <t>Net Current Assets</t>
  </si>
  <si>
    <t>Capital as at 1 January 2019.</t>
  </si>
  <si>
    <t>Add: Profit for the year ended 31 December 2019</t>
  </si>
  <si>
    <t>Less Drawings</t>
  </si>
  <si>
    <t>salaries computation</t>
  </si>
  <si>
    <t>Balance b/f</t>
  </si>
  <si>
    <t xml:space="preserve">Add accrued </t>
  </si>
  <si>
    <t>Profit and loss</t>
  </si>
  <si>
    <t>Heating and lighting computation</t>
  </si>
  <si>
    <t>Insurance computation</t>
  </si>
  <si>
    <t>Less prepaid</t>
  </si>
  <si>
    <t>Advertising expense computation</t>
  </si>
  <si>
    <t>=</t>
  </si>
  <si>
    <t>(cost of asset-scrap value)/usefull life</t>
  </si>
  <si>
    <t>fixture</t>
  </si>
  <si>
    <t>=(34,330 -1300)/9</t>
  </si>
  <si>
    <t>Depreciation for Fixture</t>
  </si>
  <si>
    <t>Depreciation on store equipment</t>
  </si>
  <si>
    <t>Cost * rate</t>
  </si>
  <si>
    <t>=5500*20%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</si>
</sst>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0" formatCode="_(* #,##0_);_(* \(#,##0\);_(* &quot;-&quot;??_);_(@_)"/>
  </numFmts>
  <fonts count="5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43" fontId="0" fillId="0" borderId="0" xfId="1" applyFont="1"/>
    <xf numFmtId="0" fontId="0" fillId="0" borderId="0" xfId="0" applyBorder="1"/>
    <xf numFmtId="3" fontId="2" fillId="0" borderId="0" xfId="0" applyNumberFormat="1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/>
    <xf numFmtId="3" fontId="0" fillId="0" borderId="0" xfId="0" applyNumberFormat="1" applyBorder="1"/>
    <xf numFmtId="3" fontId="4" fillId="0" borderId="0" xfId="0" applyNumberFormat="1" applyFont="1" applyBorder="1"/>
    <xf numFmtId="170" fontId="2" fillId="0" borderId="0" xfId="1" applyNumberFormat="1" applyFont="1" applyBorder="1"/>
    <xf numFmtId="170" fontId="0" fillId="0" borderId="0" xfId="1" applyNumberFormat="1" applyFont="1" applyBorder="1"/>
    <xf numFmtId="0" fontId="0" fillId="0" borderId="0" xfId="0" quotePrefix="1" applyBorder="1"/>
    <xf numFmtId="43" fontId="0" fillId="0" borderId="0" xfId="1" applyFont="1" applyBorder="1"/>
    <xf numFmtId="0" fontId="2" fillId="0" borderId="1" xfId="0" applyFon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Fill="1" applyBorder="1"/>
    <xf numFmtId="3" fontId="4" fillId="0" borderId="2" xfId="0" applyNumberFormat="1" applyFont="1" applyBorder="1"/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3" fontId="2" fillId="0" borderId="1" xfId="0" applyNumberFormat="1" applyFont="1" applyBorder="1"/>
    <xf numFmtId="0" fontId="1" fillId="0" borderId="1" xfId="0" applyFont="1" applyBorder="1"/>
    <xf numFmtId="0" fontId="0" fillId="0" borderId="3" xfId="0" applyBorder="1"/>
    <xf numFmtId="3" fontId="0" fillId="0" borderId="2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2"/>
  <sheetViews>
    <sheetView tabSelected="1" topLeftCell="B22" workbookViewId="0">
      <selection activeCell="M36" sqref="M36"/>
    </sheetView>
  </sheetViews>
  <sheetFormatPr defaultRowHeight="15"/>
  <cols>
    <col min="1" max="1" width="50.85546875" bestFit="1" customWidth="1"/>
    <col min="11" max="11" width="31.5703125" bestFit="1" customWidth="1"/>
    <col min="13" max="13" width="11.5703125" style="2" bestFit="1" customWidth="1"/>
  </cols>
  <sheetData>
    <row r="1" spans="1:16">
      <c r="A1" s="6" t="s">
        <v>0</v>
      </c>
      <c r="B1" s="3"/>
      <c r="C1" s="3"/>
      <c r="D1" s="3"/>
      <c r="E1" s="3"/>
      <c r="F1" s="3"/>
      <c r="G1" s="3"/>
      <c r="K1" s="3" t="s">
        <v>52</v>
      </c>
      <c r="L1" s="12" t="s">
        <v>48</v>
      </c>
      <c r="M1" s="13" t="s">
        <v>49</v>
      </c>
      <c r="N1" s="3"/>
      <c r="O1" s="3"/>
      <c r="P1" s="3"/>
    </row>
    <row r="2" spans="1:16">
      <c r="A2" s="7" t="s">
        <v>1</v>
      </c>
      <c r="B2" s="7"/>
      <c r="C2" s="14" t="s">
        <v>2</v>
      </c>
      <c r="D2" s="14" t="s">
        <v>3</v>
      </c>
      <c r="E2" s="5"/>
      <c r="F2" s="5"/>
      <c r="G2" s="5"/>
      <c r="H2" s="3" t="s">
        <v>50</v>
      </c>
      <c r="I2" s="12" t="s">
        <v>51</v>
      </c>
      <c r="J2" s="13"/>
      <c r="K2" s="3">
        <f>(34330-1300)/9</f>
        <v>3670</v>
      </c>
      <c r="L2" s="3"/>
      <c r="M2" s="3"/>
    </row>
    <row r="3" spans="1:16">
      <c r="A3" s="3"/>
      <c r="B3" s="3"/>
      <c r="C3" s="15"/>
      <c r="D3" s="15"/>
      <c r="E3" s="3"/>
      <c r="F3" s="3"/>
      <c r="G3" s="3"/>
      <c r="H3" s="3"/>
      <c r="I3" s="3"/>
      <c r="J3" s="13"/>
      <c r="K3" s="3"/>
      <c r="L3" s="3"/>
      <c r="M3" s="3"/>
    </row>
    <row r="4" spans="1:16">
      <c r="A4" s="5" t="s">
        <v>4</v>
      </c>
      <c r="B4" s="3"/>
      <c r="C4" s="15"/>
      <c r="D4" s="16">
        <v>353222</v>
      </c>
      <c r="E4" s="8"/>
      <c r="F4" s="8"/>
      <c r="G4" s="8"/>
      <c r="H4" s="3" t="s">
        <v>53</v>
      </c>
      <c r="I4" s="12" t="s">
        <v>48</v>
      </c>
      <c r="J4" s="13" t="s">
        <v>54</v>
      </c>
      <c r="K4" s="3"/>
      <c r="L4" s="3"/>
      <c r="M4" s="3"/>
    </row>
    <row r="5" spans="1:16">
      <c r="A5" s="5" t="s">
        <v>5</v>
      </c>
      <c r="B5" s="3"/>
      <c r="C5" s="15"/>
      <c r="D5" s="15"/>
      <c r="E5" s="3"/>
      <c r="F5" s="3"/>
      <c r="G5" s="3"/>
      <c r="H5" s="3"/>
      <c r="I5" s="12" t="s">
        <v>55</v>
      </c>
      <c r="J5" s="11">
        <f>5500*0.2</f>
        <v>1100</v>
      </c>
      <c r="K5" s="3"/>
      <c r="L5" s="3"/>
      <c r="M5" s="3"/>
    </row>
    <row r="6" spans="1:16">
      <c r="A6" s="5" t="s">
        <v>6</v>
      </c>
      <c r="B6" s="3"/>
      <c r="C6" s="16">
        <v>12552</v>
      </c>
      <c r="D6" s="15"/>
      <c r="E6" s="3"/>
      <c r="F6" s="3"/>
      <c r="G6" s="3"/>
      <c r="H6" s="3"/>
      <c r="I6" s="3"/>
      <c r="J6" s="11"/>
      <c r="K6" s="3"/>
      <c r="L6" s="3"/>
      <c r="M6" s="3"/>
    </row>
    <row r="7" spans="1:16">
      <c r="A7" s="5" t="s">
        <v>7</v>
      </c>
      <c r="B7" s="3"/>
      <c r="C7" s="16">
        <v>175775</v>
      </c>
      <c r="D7" s="15"/>
      <c r="E7" s="3"/>
      <c r="F7" s="3"/>
      <c r="G7" s="3"/>
      <c r="H7" s="3"/>
      <c r="I7" s="3"/>
      <c r="J7" s="11"/>
      <c r="K7" s="3"/>
      <c r="L7" s="3"/>
      <c r="M7" s="3"/>
    </row>
    <row r="8" spans="1:16">
      <c r="A8" s="3"/>
      <c r="B8" s="3"/>
      <c r="C8" s="16">
        <f>SUM(C6:C7)</f>
        <v>188327</v>
      </c>
      <c r="D8" s="15"/>
      <c r="E8" s="3"/>
      <c r="F8" s="3"/>
      <c r="G8" s="3"/>
      <c r="H8" s="3"/>
      <c r="I8" s="3"/>
      <c r="J8" s="11"/>
      <c r="K8" s="3"/>
      <c r="L8" s="3"/>
      <c r="M8" s="3"/>
    </row>
    <row r="9" spans="1:16">
      <c r="A9" s="5" t="s">
        <v>8</v>
      </c>
      <c r="B9" s="3"/>
      <c r="C9" s="16">
        <v>17554</v>
      </c>
      <c r="D9" s="15"/>
      <c r="E9" s="3"/>
      <c r="F9" s="3"/>
      <c r="G9" s="3"/>
      <c r="H9" s="3"/>
      <c r="I9" s="3"/>
      <c r="J9" s="11"/>
      <c r="K9" s="3"/>
      <c r="L9" s="3"/>
      <c r="M9" s="3"/>
    </row>
    <row r="10" spans="1:16">
      <c r="A10" s="3"/>
      <c r="B10" s="3"/>
      <c r="C10" s="15"/>
      <c r="D10" s="16">
        <f>-C8+C9</f>
        <v>-170773</v>
      </c>
      <c r="E10" s="8"/>
      <c r="F10" s="8"/>
      <c r="G10" s="8"/>
      <c r="H10" s="3"/>
      <c r="I10" s="3"/>
      <c r="J10" s="11"/>
      <c r="K10" s="3"/>
      <c r="L10" s="3"/>
      <c r="M10" s="3"/>
    </row>
    <row r="11" spans="1:16">
      <c r="A11" s="3"/>
      <c r="B11" s="3"/>
      <c r="C11" s="15"/>
      <c r="D11" s="16">
        <f>D4+D10</f>
        <v>182449</v>
      </c>
      <c r="E11" s="8"/>
      <c r="F11" s="8"/>
      <c r="G11" s="8"/>
      <c r="H11" s="3"/>
      <c r="I11" s="3"/>
      <c r="J11" s="11"/>
      <c r="K11" s="3"/>
      <c r="L11" s="3"/>
      <c r="M11" s="3"/>
    </row>
    <row r="12" spans="1:16">
      <c r="A12" s="5" t="s">
        <v>9</v>
      </c>
      <c r="B12" s="3"/>
      <c r="C12" s="15"/>
      <c r="D12" s="15"/>
      <c r="E12" s="3"/>
      <c r="F12" s="3"/>
      <c r="G12" s="3"/>
      <c r="H12" s="3"/>
      <c r="I12" s="3"/>
      <c r="J12" s="11"/>
      <c r="K12" s="3"/>
      <c r="L12" s="3"/>
      <c r="M12" s="3"/>
    </row>
    <row r="13" spans="1:16">
      <c r="A13" s="5" t="s">
        <v>10</v>
      </c>
      <c r="B13" s="3"/>
      <c r="C13" s="16">
        <v>32700</v>
      </c>
      <c r="D13" s="15"/>
      <c r="E13" s="3"/>
      <c r="F13" s="3"/>
      <c r="G13" s="3"/>
      <c r="H13" s="3" t="s">
        <v>40</v>
      </c>
      <c r="I13" s="3"/>
      <c r="J13" s="11"/>
      <c r="K13" s="3"/>
      <c r="L13" s="3"/>
      <c r="M13" s="3"/>
    </row>
    <row r="14" spans="1:16">
      <c r="A14" s="5" t="s">
        <v>11</v>
      </c>
      <c r="B14" s="3"/>
      <c r="C14" s="16">
        <v>7772</v>
      </c>
      <c r="D14" s="15"/>
      <c r="E14" s="3"/>
      <c r="F14" s="3"/>
      <c r="G14" s="3"/>
      <c r="H14" s="3" t="s">
        <v>41</v>
      </c>
      <c r="I14" s="3"/>
      <c r="J14" s="10">
        <v>32525</v>
      </c>
      <c r="K14" s="3"/>
      <c r="L14" s="3"/>
      <c r="M14" s="3"/>
    </row>
    <row r="15" spans="1:16">
      <c r="A15" s="5" t="s">
        <v>12</v>
      </c>
      <c r="B15" s="3"/>
      <c r="C15" s="16">
        <v>43556</v>
      </c>
      <c r="D15" s="15"/>
      <c r="E15" s="3"/>
      <c r="F15" s="3"/>
      <c r="G15" s="3"/>
      <c r="H15" s="3" t="s">
        <v>42</v>
      </c>
      <c r="I15" s="3"/>
      <c r="J15" s="11">
        <v>175</v>
      </c>
      <c r="K15" s="3"/>
      <c r="L15" s="3"/>
      <c r="M15" s="3"/>
    </row>
    <row r="16" spans="1:16">
      <c r="A16" s="5" t="s">
        <v>13</v>
      </c>
      <c r="B16" s="3"/>
      <c r="C16" s="16">
        <v>13500</v>
      </c>
      <c r="D16" s="15"/>
      <c r="E16" s="3"/>
      <c r="F16" s="3"/>
      <c r="G16" s="3"/>
      <c r="H16" s="3" t="s">
        <v>43</v>
      </c>
      <c r="I16" s="3"/>
      <c r="J16" s="11">
        <f>J14+J15</f>
        <v>32700</v>
      </c>
      <c r="K16" s="3"/>
      <c r="L16" s="3"/>
      <c r="M16" s="3"/>
    </row>
    <row r="17" spans="1:13">
      <c r="A17" s="5" t="s">
        <v>14</v>
      </c>
      <c r="B17" s="3"/>
      <c r="C17" s="17">
        <v>25234</v>
      </c>
      <c r="D17" s="15"/>
      <c r="E17" s="3"/>
      <c r="F17" s="3"/>
      <c r="G17" s="3"/>
      <c r="H17" s="3"/>
      <c r="I17" s="3"/>
      <c r="J17" s="11"/>
      <c r="K17" s="3"/>
      <c r="L17" s="3"/>
      <c r="M17" s="3"/>
    </row>
    <row r="18" spans="1:13">
      <c r="A18" s="5" t="s">
        <v>15</v>
      </c>
      <c r="B18" s="3"/>
      <c r="C18" s="17">
        <v>5313</v>
      </c>
      <c r="D18" s="15"/>
      <c r="E18" s="3"/>
      <c r="F18" s="3"/>
      <c r="G18" s="3"/>
      <c r="H18" s="3" t="s">
        <v>44</v>
      </c>
      <c r="I18" s="3"/>
      <c r="J18" s="11"/>
      <c r="K18" s="3"/>
      <c r="L18" s="3"/>
      <c r="M18" s="3"/>
    </row>
    <row r="19" spans="1:13">
      <c r="A19" s="5" t="s">
        <v>16</v>
      </c>
      <c r="B19" s="3"/>
      <c r="C19" s="17">
        <v>3670</v>
      </c>
      <c r="D19" s="15"/>
      <c r="E19" s="3"/>
      <c r="F19" s="3"/>
      <c r="G19" s="3"/>
      <c r="H19" s="3" t="s">
        <v>41</v>
      </c>
      <c r="I19" s="3"/>
      <c r="J19" s="11">
        <v>7222</v>
      </c>
      <c r="K19" s="3"/>
      <c r="L19" s="3"/>
      <c r="M19" s="3"/>
    </row>
    <row r="20" spans="1:13">
      <c r="A20" s="5" t="s">
        <v>17</v>
      </c>
      <c r="B20" s="3"/>
      <c r="C20" s="17">
        <v>1100</v>
      </c>
      <c r="D20" s="15"/>
      <c r="E20" s="3"/>
      <c r="F20" s="3"/>
      <c r="G20" s="3"/>
      <c r="H20" s="3" t="s">
        <v>42</v>
      </c>
      <c r="I20" s="3"/>
      <c r="J20" s="11">
        <v>550</v>
      </c>
      <c r="K20" s="3"/>
      <c r="L20" s="3"/>
      <c r="M20" s="3"/>
    </row>
    <row r="21" spans="1:13">
      <c r="A21" s="3"/>
      <c r="B21" s="3"/>
      <c r="C21" s="16">
        <f>SUM(C13:C20)</f>
        <v>132845</v>
      </c>
      <c r="D21" s="16">
        <f>-C21</f>
        <v>-132845</v>
      </c>
      <c r="E21" s="8"/>
      <c r="F21" s="8"/>
      <c r="G21" s="8"/>
      <c r="H21" s="3" t="s">
        <v>43</v>
      </c>
      <c r="I21" s="3"/>
      <c r="J21" s="11">
        <f>J19+J20</f>
        <v>7772</v>
      </c>
      <c r="K21" s="3"/>
      <c r="L21" s="3"/>
      <c r="M21" s="3"/>
    </row>
    <row r="22" spans="1:13">
      <c r="A22" s="3"/>
      <c r="B22" s="3"/>
      <c r="C22" s="15"/>
      <c r="D22" s="15"/>
      <c r="E22" s="3"/>
      <c r="F22" s="3"/>
      <c r="G22" s="3"/>
      <c r="H22" s="3"/>
      <c r="I22" s="3"/>
      <c r="J22" s="11"/>
      <c r="K22" s="3"/>
      <c r="L22" s="3"/>
      <c r="M22" s="3"/>
    </row>
    <row r="23" spans="1:13">
      <c r="A23" s="3"/>
      <c r="B23" s="3"/>
      <c r="C23" s="15"/>
      <c r="D23" s="15"/>
      <c r="E23" s="3"/>
      <c r="F23" s="3"/>
      <c r="G23" s="3"/>
      <c r="H23" s="3" t="s">
        <v>45</v>
      </c>
      <c r="I23" s="3"/>
      <c r="J23" s="11"/>
      <c r="K23" s="3"/>
      <c r="L23" s="3"/>
      <c r="M23" s="3"/>
    </row>
    <row r="24" spans="1:13">
      <c r="A24" s="3"/>
      <c r="B24" s="3"/>
      <c r="C24" s="15"/>
      <c r="D24" s="15"/>
      <c r="E24" s="3"/>
      <c r="F24" s="3"/>
      <c r="G24" s="3"/>
      <c r="H24" s="3" t="s">
        <v>41</v>
      </c>
      <c r="I24" s="3"/>
      <c r="J24" s="10">
        <v>22500</v>
      </c>
      <c r="K24" s="3"/>
      <c r="L24" s="3"/>
      <c r="M24" s="3"/>
    </row>
    <row r="25" spans="1:13" ht="15.75" thickBot="1">
      <c r="A25" s="5" t="s">
        <v>18</v>
      </c>
      <c r="B25" s="3"/>
      <c r="C25" s="15"/>
      <c r="D25" s="18">
        <f>D11+D21</f>
        <v>49604</v>
      </c>
      <c r="E25" s="9"/>
      <c r="F25" s="9"/>
      <c r="G25" s="9"/>
      <c r="H25" s="3" t="s">
        <v>46</v>
      </c>
      <c r="I25" s="3"/>
      <c r="J25" s="11">
        <f>9/12*12000</f>
        <v>9000</v>
      </c>
      <c r="K25" s="3"/>
      <c r="L25" s="3"/>
      <c r="M25" s="3"/>
    </row>
    <row r="26" spans="1:13" ht="15.75" thickTop="1">
      <c r="A26" s="3"/>
      <c r="B26" s="3"/>
      <c r="C26" s="3"/>
      <c r="D26" s="3"/>
      <c r="E26" s="3"/>
      <c r="F26" s="3"/>
      <c r="G26" s="3"/>
      <c r="H26" s="3" t="s">
        <v>43</v>
      </c>
      <c r="I26" s="3"/>
      <c r="J26" s="11">
        <f>J24-J25</f>
        <v>13500</v>
      </c>
      <c r="K26" s="3"/>
      <c r="L26" s="3"/>
      <c r="M26" s="3"/>
    </row>
    <row r="27" spans="1:13">
      <c r="A27" s="3"/>
      <c r="B27" s="3"/>
      <c r="C27" s="3"/>
      <c r="D27" s="3"/>
      <c r="E27" s="3"/>
      <c r="F27" s="3"/>
      <c r="G27" s="3"/>
      <c r="H27" s="3"/>
      <c r="I27" s="3"/>
      <c r="J27" s="11"/>
      <c r="K27" s="3"/>
      <c r="L27" s="3"/>
      <c r="M27" s="3"/>
    </row>
    <row r="28" spans="1:13">
      <c r="A28" s="3"/>
      <c r="B28" s="3"/>
      <c r="C28" s="3"/>
      <c r="D28" s="3"/>
      <c r="E28" s="3"/>
      <c r="F28" s="3"/>
      <c r="G28" s="3"/>
      <c r="H28" s="3"/>
      <c r="I28" s="3"/>
      <c r="J28" s="11"/>
      <c r="K28" s="3"/>
      <c r="L28" s="3"/>
      <c r="M28" s="3"/>
    </row>
    <row r="29" spans="1:13">
      <c r="A29" s="6" t="s">
        <v>0</v>
      </c>
      <c r="B29" s="3"/>
      <c r="C29" s="3"/>
      <c r="D29" s="3"/>
      <c r="E29" s="3"/>
      <c r="F29" s="3"/>
      <c r="G29" s="3"/>
      <c r="H29" s="3" t="s">
        <v>47</v>
      </c>
      <c r="I29" s="3"/>
      <c r="J29" s="11"/>
      <c r="K29" s="3"/>
      <c r="L29" s="3"/>
      <c r="M29" s="3"/>
    </row>
    <row r="30" spans="1:13">
      <c r="A30" s="6" t="s">
        <v>19</v>
      </c>
      <c r="B30" s="3"/>
      <c r="C30" s="3"/>
      <c r="D30" s="3"/>
      <c r="E30" s="3"/>
      <c r="F30" s="3"/>
      <c r="G30" s="3"/>
      <c r="H30" s="3" t="s">
        <v>41</v>
      </c>
      <c r="I30" s="3"/>
      <c r="J30" s="10">
        <v>27234</v>
      </c>
      <c r="K30" s="3"/>
      <c r="L30" s="3"/>
      <c r="M30" s="3"/>
    </row>
    <row r="31" spans="1:13">
      <c r="A31" s="6"/>
      <c r="B31" s="3"/>
      <c r="C31" s="3"/>
      <c r="D31" s="3"/>
      <c r="E31" s="3"/>
      <c r="F31" s="3"/>
      <c r="G31" s="3"/>
      <c r="H31" s="3" t="s">
        <v>46</v>
      </c>
      <c r="I31" s="3"/>
      <c r="J31" s="11">
        <v>2000</v>
      </c>
      <c r="K31" s="3"/>
      <c r="L31" s="3"/>
      <c r="M31" s="3"/>
    </row>
    <row r="32" spans="1:13">
      <c r="A32" s="1"/>
      <c r="H32" s="3" t="s">
        <v>43</v>
      </c>
      <c r="I32" s="3"/>
      <c r="J32" s="11">
        <f>J30-J31</f>
        <v>25234</v>
      </c>
      <c r="K32" s="3"/>
      <c r="L32" s="3"/>
      <c r="M32" s="3"/>
    </row>
    <row r="33" spans="1:13">
      <c r="A33" s="3"/>
      <c r="B33" s="3"/>
      <c r="C33" s="3"/>
      <c r="D33" s="3"/>
      <c r="E33" s="3"/>
      <c r="F33" s="3"/>
      <c r="G33" s="3"/>
      <c r="H33" s="3"/>
      <c r="I33" s="3"/>
      <c r="J33" s="13"/>
      <c r="K33" s="3"/>
      <c r="L33" s="3"/>
      <c r="M33" s="3"/>
    </row>
    <row r="34" spans="1:13" ht="75">
      <c r="A34" s="6" t="s">
        <v>20</v>
      </c>
      <c r="B34" s="20" t="s">
        <v>21</v>
      </c>
      <c r="C34" s="20" t="s">
        <v>22</v>
      </c>
      <c r="D34" s="20" t="s">
        <v>23</v>
      </c>
      <c r="E34" s="19"/>
      <c r="F34" s="19"/>
      <c r="K34" s="2"/>
      <c r="M34"/>
    </row>
    <row r="35" spans="1:13">
      <c r="A35" s="3"/>
      <c r="B35" s="15"/>
      <c r="C35" s="15"/>
      <c r="D35" s="15"/>
      <c r="E35" s="3"/>
      <c r="F35" s="3"/>
      <c r="K35" s="2"/>
      <c r="M35"/>
    </row>
    <row r="36" spans="1:13">
      <c r="A36" s="5" t="s">
        <v>24</v>
      </c>
      <c r="B36" s="21">
        <v>243677</v>
      </c>
      <c r="C36" s="14">
        <v>0</v>
      </c>
      <c r="D36" s="21">
        <f>B36-C36</f>
        <v>243677</v>
      </c>
      <c r="E36" s="4"/>
      <c r="F36" s="4"/>
      <c r="K36" s="2"/>
      <c r="M36"/>
    </row>
    <row r="37" spans="1:13">
      <c r="A37" s="5" t="s">
        <v>25</v>
      </c>
      <c r="B37" s="21">
        <v>34330</v>
      </c>
      <c r="C37" s="14">
        <f>3670+7340</f>
        <v>11010</v>
      </c>
      <c r="D37" s="21">
        <f t="shared" ref="D37:D38" si="0">B37-C37</f>
        <v>23320</v>
      </c>
      <c r="E37" s="4"/>
      <c r="F37" s="4"/>
      <c r="K37" s="2"/>
      <c r="M37"/>
    </row>
    <row r="38" spans="1:13">
      <c r="A38" s="5" t="s">
        <v>26</v>
      </c>
      <c r="B38" s="21">
        <v>5500</v>
      </c>
      <c r="C38" s="14">
        <f>1100+1980</f>
        <v>3080</v>
      </c>
      <c r="D38" s="21">
        <f t="shared" si="0"/>
        <v>2420</v>
      </c>
      <c r="E38" s="4"/>
      <c r="F38" s="4"/>
      <c r="K38" s="2"/>
      <c r="M38"/>
    </row>
    <row r="39" spans="1:13">
      <c r="A39" s="3"/>
      <c r="B39" s="15"/>
      <c r="C39" s="15"/>
      <c r="D39" s="16">
        <f>SUM(D36:D38)</f>
        <v>269417</v>
      </c>
      <c r="E39" s="8"/>
      <c r="F39" s="8"/>
      <c r="K39" s="2"/>
      <c r="M39"/>
    </row>
    <row r="40" spans="1:13">
      <c r="A40" s="3"/>
      <c r="B40" s="15"/>
      <c r="C40" s="15"/>
      <c r="D40" s="15"/>
      <c r="E40" s="3"/>
      <c r="F40" s="3"/>
      <c r="K40" s="2"/>
      <c r="M40"/>
    </row>
    <row r="41" spans="1:13">
      <c r="A41" s="6" t="s">
        <v>27</v>
      </c>
      <c r="B41" s="22"/>
      <c r="C41" s="22"/>
      <c r="D41" s="22"/>
      <c r="E41" s="6"/>
      <c r="F41" s="6"/>
      <c r="K41" s="2"/>
      <c r="M41"/>
    </row>
    <row r="42" spans="1:13">
      <c r="A42" s="5" t="s">
        <v>28</v>
      </c>
      <c r="B42" s="14"/>
      <c r="C42" s="14">
        <v>17554</v>
      </c>
      <c r="D42" s="14"/>
      <c r="E42" s="5"/>
      <c r="F42" s="5"/>
      <c r="K42" s="2"/>
      <c r="M42"/>
    </row>
    <row r="43" spans="1:13">
      <c r="A43" s="5" t="s">
        <v>29</v>
      </c>
      <c r="B43" s="14"/>
      <c r="C43" s="14">
        <v>9590</v>
      </c>
      <c r="D43" s="14"/>
      <c r="E43" s="5"/>
      <c r="F43" s="5"/>
      <c r="K43" s="2"/>
      <c r="M43"/>
    </row>
    <row r="44" spans="1:13">
      <c r="A44" s="5" t="s">
        <v>30</v>
      </c>
      <c r="B44" s="14"/>
      <c r="C44" s="14">
        <f>9000+2000</f>
        <v>11000</v>
      </c>
      <c r="D44" s="14"/>
      <c r="E44" s="5"/>
      <c r="F44" s="5"/>
      <c r="K44" s="2"/>
      <c r="M44"/>
    </row>
    <row r="45" spans="1:13">
      <c r="A45" s="5" t="s">
        <v>31</v>
      </c>
      <c r="B45" s="14"/>
      <c r="C45" s="14">
        <v>455</v>
      </c>
      <c r="D45" s="14"/>
      <c r="E45" s="5"/>
      <c r="F45" s="5"/>
      <c r="K45" s="2"/>
      <c r="M45"/>
    </row>
    <row r="46" spans="1:13">
      <c r="A46" s="3"/>
      <c r="B46" s="15"/>
      <c r="C46" s="15">
        <f>SUM(C42:C45)</f>
        <v>38599</v>
      </c>
      <c r="D46" s="15"/>
      <c r="E46" s="3"/>
      <c r="F46" s="3"/>
      <c r="K46" s="2"/>
      <c r="M46"/>
    </row>
    <row r="47" spans="1:13">
      <c r="A47" s="6" t="s">
        <v>32</v>
      </c>
      <c r="B47" s="22"/>
      <c r="C47" s="22"/>
      <c r="D47" s="22"/>
      <c r="E47" s="6"/>
      <c r="F47" s="6"/>
      <c r="K47" s="2"/>
      <c r="M47"/>
    </row>
    <row r="48" spans="1:13">
      <c r="A48" s="5" t="s">
        <v>33</v>
      </c>
      <c r="B48" s="14"/>
      <c r="C48" s="14">
        <v>6714</v>
      </c>
      <c r="D48" s="14"/>
      <c r="E48" s="5"/>
      <c r="F48" s="5"/>
      <c r="K48" s="2"/>
      <c r="M48"/>
    </row>
    <row r="49" spans="1:17">
      <c r="A49" s="5" t="s">
        <v>34</v>
      </c>
      <c r="B49" s="14"/>
      <c r="C49" s="14">
        <f>175+550</f>
        <v>725</v>
      </c>
      <c r="D49" s="14"/>
      <c r="E49" s="5"/>
      <c r="F49" s="5"/>
      <c r="K49" s="2"/>
      <c r="M49"/>
    </row>
    <row r="50" spans="1:17">
      <c r="A50" s="5" t="s">
        <v>35</v>
      </c>
      <c r="B50" s="14"/>
      <c r="C50" s="14">
        <v>577</v>
      </c>
      <c r="D50" s="14"/>
      <c r="E50" s="5"/>
      <c r="F50" s="5"/>
      <c r="K50" s="2"/>
      <c r="M50"/>
    </row>
    <row r="51" spans="1:17">
      <c r="A51" s="3"/>
      <c r="B51" s="15"/>
      <c r="C51" s="15">
        <f>SUM(C48:C50)</f>
        <v>8016</v>
      </c>
      <c r="D51" s="15"/>
      <c r="E51" s="3"/>
      <c r="F51" s="3"/>
      <c r="K51" s="2"/>
      <c r="M51"/>
    </row>
    <row r="52" spans="1:17">
      <c r="A52" s="5" t="s">
        <v>36</v>
      </c>
      <c r="B52" s="14"/>
      <c r="C52" s="14"/>
      <c r="D52" s="14">
        <f>C46-C51</f>
        <v>30583</v>
      </c>
      <c r="E52" s="5"/>
      <c r="F52" s="5"/>
      <c r="K52" s="2"/>
      <c r="M52"/>
    </row>
    <row r="53" spans="1:17">
      <c r="A53" s="3"/>
      <c r="B53" s="15"/>
      <c r="C53" s="15"/>
      <c r="D53" s="15"/>
      <c r="E53" s="3"/>
      <c r="F53" s="3"/>
      <c r="K53" s="2"/>
      <c r="M53"/>
    </row>
    <row r="54" spans="1:17">
      <c r="A54" s="3"/>
      <c r="B54" s="15"/>
      <c r="C54" s="15"/>
      <c r="D54" s="15"/>
      <c r="E54" s="3"/>
      <c r="F54" s="3"/>
      <c r="K54" s="2"/>
      <c r="M54"/>
    </row>
    <row r="55" spans="1:17" ht="15.75" thickBot="1">
      <c r="A55" s="3"/>
      <c r="B55" s="15"/>
      <c r="C55" s="15"/>
      <c r="D55" s="24">
        <f>D39+D52</f>
        <v>300000</v>
      </c>
      <c r="E55" s="8"/>
      <c r="F55" s="8"/>
      <c r="K55" s="2"/>
      <c r="M55"/>
    </row>
    <row r="56" spans="1:17" ht="15.75" thickTop="1">
      <c r="A56" s="3"/>
      <c r="B56" s="15"/>
      <c r="C56" s="15"/>
      <c r="D56" s="23"/>
      <c r="E56" s="3"/>
      <c r="F56" s="3"/>
      <c r="K56" s="2"/>
      <c r="M56"/>
    </row>
    <row r="57" spans="1:17">
      <c r="A57" s="5" t="s">
        <v>37</v>
      </c>
      <c r="B57" s="14"/>
      <c r="C57" s="14"/>
      <c r="D57" s="21">
        <v>285554</v>
      </c>
      <c r="E57" s="4"/>
      <c r="F57" s="4"/>
      <c r="K57" s="2"/>
      <c r="M57"/>
    </row>
    <row r="58" spans="1:17">
      <c r="A58" s="5" t="s">
        <v>38</v>
      </c>
      <c r="B58" s="14"/>
      <c r="C58" s="14"/>
      <c r="D58" s="21">
        <v>49604</v>
      </c>
      <c r="E58" s="4"/>
      <c r="F58" s="4"/>
      <c r="K58" s="2"/>
      <c r="M58"/>
    </row>
    <row r="59" spans="1:17">
      <c r="A59" s="3"/>
      <c r="B59" s="15"/>
      <c r="C59" s="15"/>
      <c r="D59" s="16">
        <f>SUM(D57:D58)</f>
        <v>335158</v>
      </c>
      <c r="E59" s="8"/>
      <c r="F59" s="8"/>
      <c r="K59" s="2"/>
      <c r="M59"/>
    </row>
    <row r="60" spans="1:17">
      <c r="A60" s="5" t="s">
        <v>39</v>
      </c>
      <c r="B60" s="14"/>
      <c r="C60" s="14"/>
      <c r="D60" s="21">
        <v>35158</v>
      </c>
      <c r="E60" s="4"/>
      <c r="F60" s="4"/>
      <c r="K60" s="2"/>
      <c r="M60"/>
    </row>
    <row r="61" spans="1:17" ht="15.75" thickBot="1">
      <c r="A61" s="3"/>
      <c r="B61" s="15"/>
      <c r="C61" s="15"/>
      <c r="D61" s="24">
        <f>D59-D60</f>
        <v>300000</v>
      </c>
      <c r="E61" s="8"/>
      <c r="F61" s="8"/>
      <c r="K61" s="2"/>
      <c r="M61"/>
    </row>
    <row r="62" spans="1:17" ht="15.75" thickTop="1">
      <c r="A62" s="3"/>
      <c r="B62" s="3"/>
      <c r="C62" s="3"/>
      <c r="D62" s="3"/>
      <c r="E62" s="3"/>
      <c r="F62" s="3"/>
      <c r="G62" s="3"/>
      <c r="M62"/>
      <c r="Q62" s="2"/>
    </row>
  </sheetData>
  <mergeCells count="1">
    <mergeCell ref="A2: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Mbithe</dc:creator>
  <cp:lastModifiedBy>Catherine Mbithe</cp:lastModifiedBy>
  <dcterms:created xsi:type="dcterms:W3CDTF">2020-03-30T10:53:05Z</dcterms:created>
  <dcterms:modified xsi:type="dcterms:W3CDTF">2020-03-30T14:09:40Z</dcterms:modified>
</cp:coreProperties>
</file>